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2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<sst xmlns="http://schemas.openxmlformats.org/spreadsheetml/2006/main" count="252" uniqueCount="88">
  <si>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</si>
  <si>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</si>
  <si>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</si>
  <si>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</si>
  <si>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</si>
  <si>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</si>
  <si>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</si>
  <si>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</si>
  <si>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</si>
  <si>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</si>
  <si>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</si>
  <si>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</si>
  <si>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</si>
  <si>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</si>
  <si>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Попова</t>
  </si>
  <si>
    <t>01.08.2012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</si>
  <si>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</si>
  <si>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</si>
  <si>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</si>
  <si>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</si>
  <si>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</si>
  <si>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</si>
  <si>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</si>
  <si>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</si>
  <si>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</si>
  <si>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</si>
  <si>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</si>
  <si>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</si>
  <si>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</si>
  <si>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</si>
  <si>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</si>
  <si>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</si>
  <si>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</si>
  <si>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</si>
  <si>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Домофон</t>
  </si>
  <si>
    <t>Отопление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</si>
  <si>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</si>
  <si>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</si>
  <si>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</si>
  <si>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</si>
  <si>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</si>
  <si>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</si>
  <si>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Установка УУТЭ</t>
  </si>
  <si>
    <t>Февраль 2017 г</t>
  </si>
  <si>
    <t>Вид работ</t>
  </si>
  <si>
    <t>Место проведения работ</t>
  </si>
  <si>
    <t>Сумма</t>
  </si>
  <si>
    <t>установка дверного доводчика</t>
  </si>
  <si>
    <t>Попова 4</t>
  </si>
  <si>
    <t>Под 3</t>
  </si>
  <si>
    <t>ИТОГО</t>
  </si>
  <si>
    <t>Май 2017</t>
  </si>
  <si>
    <t>смена трубопровода ф 20,25 мм</t>
  </si>
  <si>
    <t>ремонт ЦО (подготовка к опрессовке внутренней системы ЦО)</t>
  </si>
  <si>
    <t>Сентябрь 2017</t>
  </si>
  <si>
    <t>смена трубопровода ЦО ф 25 мм, 20 мм, 40 мм</t>
  </si>
  <si>
    <t>Декабрь 2017</t>
  </si>
  <si>
    <t>теплоизоляция трубопровода ЦО в жилом доме</t>
  </si>
  <si>
    <t>ВСЕГО</t>
  </si>
  <si>
    <t>Январь 2017 г.</t>
  </si>
  <si>
    <t>Т/о общедомовых приборов учета электроэнергии</t>
  </si>
  <si>
    <t>Попова, 4</t>
  </si>
  <si>
    <t>смена трубопровода ХВС</t>
  </si>
  <si>
    <t>подвал</t>
  </si>
  <si>
    <t>обход и осмотр подвала и инженерных коммуникаций</t>
  </si>
  <si>
    <t>т/о УУТЭ</t>
  </si>
  <si>
    <t>смена трубопровода ЦО</t>
  </si>
  <si>
    <t>Март 2017</t>
  </si>
  <si>
    <t>благоустройство придомовой территории (окраска деревьев и бордюров силами жителей)</t>
  </si>
  <si>
    <t>Апрель 2017</t>
  </si>
  <si>
    <t xml:space="preserve">т/о УУТЭ ЦО </t>
  </si>
  <si>
    <t>слив воды из системы</t>
  </si>
  <si>
    <t>закрытие отопительного периода</t>
  </si>
  <si>
    <t>Планово-предупредительный ремонт (ревизия щитов этажных, ревизия ВРУ)</t>
  </si>
  <si>
    <t>Июнь 2017 г</t>
  </si>
  <si>
    <t>ремонт э/освещения над подъездами</t>
  </si>
  <si>
    <t>Под 2,3</t>
  </si>
  <si>
    <t>гидравлические испытания внутридомовой системы ЦО</t>
  </si>
  <si>
    <t>Июль 2017 г</t>
  </si>
  <si>
    <t>Август 2017 г</t>
  </si>
  <si>
    <t>Сентябрь 2017 г</t>
  </si>
  <si>
    <t>очистка внутреннего ливнестока от мусора</t>
  </si>
  <si>
    <t>Октябрь 2017 г</t>
  </si>
  <si>
    <t>ликвидация воздушных пробок в стояках</t>
  </si>
  <si>
    <t>кв. 2,6,10,14,18</t>
  </si>
  <si>
    <t>Ноябрь 2017 г</t>
  </si>
  <si>
    <t>Декабрь 2017 г</t>
  </si>
  <si>
    <t>установка светильника над адресной табличкой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</si>
</sst>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6" fontId="3" fillId="0" borderId="1" xfId="0" applyNumberFormat="1" applyFont="1" applyFill="1" applyBorder="1" applyAlignment="1">
      <alignment horizont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center" wrapText="1"/>
    </xf>
    <xf numFmtId="164" fontId="2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justify" wrapText="1"/>
    </xf>
    <xf numFmtId="166" fontId="2" fillId="0" borderId="0" xfId="0" applyNumberFormat="1" applyFont="1" applyFill="1" applyAlignment="1">
      <alignment wrapText="1"/>
    </xf>
    <xf numFmtId="164" fontId="1" fillId="0" borderId="1" xfId="0" applyFont="1" applyFill="1" applyBorder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597">
          <cell r="E597">
            <v>7922.02</v>
          </cell>
          <cell r="F597">
            <v>-23043.77</v>
          </cell>
          <cell r="G597">
            <v>99664.23999999999</v>
          </cell>
          <cell r="H597">
            <v>103495.47</v>
          </cell>
          <cell r="I597">
            <v>76353.73999999999</v>
          </cell>
          <cell r="J597">
            <v>4097.960000000006</v>
          </cell>
          <cell r="K597">
            <v>4090.7899999999936</v>
          </cell>
        </row>
        <row r="598"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E599">
            <v>0</v>
          </cell>
          <cell r="F599">
            <v>6240</v>
          </cell>
          <cell r="G599">
            <v>0</v>
          </cell>
          <cell r="H599">
            <v>0</v>
          </cell>
          <cell r="I599">
            <v>0</v>
          </cell>
          <cell r="J599">
            <v>6240</v>
          </cell>
          <cell r="K599">
            <v>0</v>
          </cell>
        </row>
        <row r="600"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4">
          <cell r="E604">
            <v>3778.96</v>
          </cell>
          <cell r="F604">
            <v>-43217.34</v>
          </cell>
          <cell r="G604">
            <v>28312.08</v>
          </cell>
          <cell r="H604">
            <v>29402.440000000002</v>
          </cell>
          <cell r="I604">
            <v>45735.54</v>
          </cell>
          <cell r="J604">
            <v>-59550.439999999995</v>
          </cell>
          <cell r="K604">
            <v>2688.5999999999985</v>
          </cell>
        </row>
        <row r="605">
          <cell r="E605">
            <v>2911.19</v>
          </cell>
          <cell r="F605">
            <v>-2911.19</v>
          </cell>
          <cell r="G605">
            <v>42681.600000000006</v>
          </cell>
          <cell r="H605">
            <v>44325.3</v>
          </cell>
          <cell r="I605">
            <v>42681.600000000006</v>
          </cell>
          <cell r="J605">
            <v>-1267.4900000000052</v>
          </cell>
          <cell r="K605">
            <v>1267.4900000000052</v>
          </cell>
        </row>
        <row r="606">
          <cell r="E606">
            <v>393.97</v>
          </cell>
          <cell r="F606">
            <v>-22481.56</v>
          </cell>
          <cell r="G606">
            <v>13278.719999999996</v>
          </cell>
          <cell r="H606">
            <v>13790.06</v>
          </cell>
          <cell r="I606">
            <v>0</v>
          </cell>
          <cell r="J606">
            <v>-8691.500000000002</v>
          </cell>
          <cell r="K606">
            <v>-117.37000000000444</v>
          </cell>
        </row>
        <row r="607">
          <cell r="E607">
            <v>37.85</v>
          </cell>
          <cell r="F607">
            <v>-832.72</v>
          </cell>
          <cell r="G607">
            <v>1185.5999999999997</v>
          </cell>
          <cell r="H607">
            <v>1231.26</v>
          </cell>
          <cell r="I607">
            <v>10685.52</v>
          </cell>
          <cell r="J607">
            <v>-10286.98</v>
          </cell>
          <cell r="K607">
            <v>-7.8100000000004</v>
          </cell>
        </row>
        <row r="608">
          <cell r="E608">
            <v>206.33</v>
          </cell>
          <cell r="F608">
            <v>4529.83</v>
          </cell>
          <cell r="G608">
            <v>2418.6</v>
          </cell>
          <cell r="H608">
            <v>2511.75</v>
          </cell>
          <cell r="I608">
            <v>0</v>
          </cell>
          <cell r="J608">
            <v>7041.58</v>
          </cell>
          <cell r="K608">
            <v>113.17999999999984</v>
          </cell>
        </row>
        <row r="609">
          <cell r="E609">
            <v>6.16</v>
          </cell>
          <cell r="F609">
            <v>308.22</v>
          </cell>
          <cell r="G609">
            <v>71.14000000000001</v>
          </cell>
          <cell r="H609">
            <v>73.88000000000001</v>
          </cell>
          <cell r="I609">
            <v>0</v>
          </cell>
          <cell r="J609">
            <v>382.1</v>
          </cell>
          <cell r="K609">
            <v>3.4200000000000017</v>
          </cell>
        </row>
        <row r="610">
          <cell r="E610">
            <v>1385.98</v>
          </cell>
          <cell r="F610">
            <v>-1385.98</v>
          </cell>
          <cell r="G610">
            <v>22526.400000000005</v>
          </cell>
          <cell r="H610">
            <v>23393.9</v>
          </cell>
          <cell r="I610">
            <v>22526.400000000005</v>
          </cell>
          <cell r="J610">
            <v>-518.4800000000032</v>
          </cell>
          <cell r="K610">
            <v>518.4800000000032</v>
          </cell>
        </row>
        <row r="611">
          <cell r="E611">
            <v>708.4</v>
          </cell>
          <cell r="F611">
            <v>-101115.9</v>
          </cell>
          <cell r="G611">
            <v>8299.200000000003</v>
          </cell>
          <cell r="H611">
            <v>8618.81</v>
          </cell>
          <cell r="I611">
            <v>37341.20822000001</v>
          </cell>
          <cell r="J611">
            <v>-129838.29822</v>
          </cell>
          <cell r="K611">
            <v>388.7900000000027</v>
          </cell>
        </row>
        <row r="612">
          <cell r="E612">
            <v>184.23</v>
          </cell>
          <cell r="F612">
            <v>-66068.82</v>
          </cell>
          <cell r="G612">
            <v>2157.8399999999997</v>
          </cell>
          <cell r="H612">
            <v>2240.87</v>
          </cell>
          <cell r="I612">
            <v>0</v>
          </cell>
          <cell r="J612">
            <v>-63827.950000000004</v>
          </cell>
          <cell r="K612">
            <v>101.19999999999982</v>
          </cell>
        </row>
        <row r="614">
          <cell r="E614">
            <v>3676.95</v>
          </cell>
          <cell r="F614">
            <v>-3677.05</v>
          </cell>
          <cell r="G614">
            <v>47424</v>
          </cell>
          <cell r="H614">
            <v>49158.38999999999</v>
          </cell>
          <cell r="I614">
            <v>47424</v>
          </cell>
          <cell r="J614">
            <v>-1942.6600000000108</v>
          </cell>
          <cell r="K614">
            <v>1942.560000000005</v>
          </cell>
        </row>
        <row r="615">
          <cell r="E615">
            <v>308.67</v>
          </cell>
          <cell r="F615">
            <v>-25655.41</v>
          </cell>
          <cell r="G615">
            <v>5709</v>
          </cell>
          <cell r="H615">
            <v>5976.99</v>
          </cell>
          <cell r="I615">
            <v>5709</v>
          </cell>
          <cell r="J615">
            <v>-25387.42</v>
          </cell>
          <cell r="K615">
            <v>40.68000000000029</v>
          </cell>
        </row>
        <row r="616">
          <cell r="E616">
            <v>127689.05</v>
          </cell>
          <cell r="F616">
            <v>-127689.05</v>
          </cell>
          <cell r="G616">
            <v>531618.07</v>
          </cell>
          <cell r="H616">
            <v>614985.0900000001</v>
          </cell>
          <cell r="I616">
            <v>531618.07</v>
          </cell>
          <cell r="J616">
            <v>-44322.02999999985</v>
          </cell>
          <cell r="K616">
            <v>44322.02999999991</v>
          </cell>
        </row>
        <row r="617">
          <cell r="E617">
            <v>0</v>
          </cell>
          <cell r="F617">
            <v>0</v>
          </cell>
          <cell r="G617">
            <v>6418.61</v>
          </cell>
          <cell r="H617">
            <v>6171.4400000000005</v>
          </cell>
          <cell r="I617">
            <v>6418.61</v>
          </cell>
          <cell r="J617">
            <v>-247.16999999999916</v>
          </cell>
          <cell r="K617">
            <v>247.16999999999916</v>
          </cell>
        </row>
        <row r="618">
          <cell r="E618">
            <v>0</v>
          </cell>
          <cell r="F618">
            <v>0</v>
          </cell>
          <cell r="G618">
            <v>28068.87</v>
          </cell>
          <cell r="H618">
            <v>26905.69</v>
          </cell>
          <cell r="I618">
            <v>28068.87</v>
          </cell>
          <cell r="J618">
            <v>-1163.1800000000003</v>
          </cell>
          <cell r="K618">
            <v>1163.1800000000003</v>
          </cell>
        </row>
        <row r="619">
          <cell r="E619">
            <v>37.81</v>
          </cell>
          <cell r="F619">
            <v>-37.81</v>
          </cell>
          <cell r="G619">
            <v>7113.600000000001</v>
          </cell>
          <cell r="H619">
            <v>6912.280000000001</v>
          </cell>
          <cell r="I619">
            <v>7113.600000000001</v>
          </cell>
          <cell r="J619">
            <v>-239.13000000000102</v>
          </cell>
          <cell r="K619">
            <v>239.13000000000102</v>
          </cell>
        </row>
        <row r="620">
          <cell r="E620">
            <v>3482.67</v>
          </cell>
          <cell r="F620">
            <v>-3482.67</v>
          </cell>
          <cell r="G620">
            <v>45052.80000000001</v>
          </cell>
          <cell r="H620">
            <v>46690.07000000001</v>
          </cell>
          <cell r="I620">
            <v>45052.80000000001</v>
          </cell>
          <cell r="J620">
            <v>-1845.4000000000015</v>
          </cell>
          <cell r="K620">
            <v>1845.4000000000015</v>
          </cell>
        </row>
        <row r="621">
          <cell r="E621">
            <v>4634.37</v>
          </cell>
          <cell r="F621">
            <v>-4634.37</v>
          </cell>
          <cell r="G621">
            <v>59280</v>
          </cell>
          <cell r="H621">
            <v>61485.92</v>
          </cell>
          <cell r="I621">
            <v>59280</v>
          </cell>
          <cell r="J621">
            <v>-2428.4500000000044</v>
          </cell>
          <cell r="K621">
            <v>2428.4500000000044</v>
          </cell>
        </row>
        <row r="622">
          <cell r="E622">
            <v>3793.87</v>
          </cell>
          <cell r="F622">
            <v>-3793.87</v>
          </cell>
          <cell r="G622">
            <v>48846.719999999994</v>
          </cell>
          <cell r="H622">
            <v>50639.74</v>
          </cell>
          <cell r="I622">
            <v>48846.719999999994</v>
          </cell>
          <cell r="J622">
            <v>-2000.8499999999985</v>
          </cell>
          <cell r="K622">
            <v>2000.8499999999985</v>
          </cell>
        </row>
        <row r="623">
          <cell r="E623">
            <v>261.48</v>
          </cell>
          <cell r="F623">
            <v>-5044.69</v>
          </cell>
          <cell r="G623">
            <v>0</v>
          </cell>
          <cell r="H623">
            <v>261.48</v>
          </cell>
          <cell r="I623">
            <v>0</v>
          </cell>
          <cell r="J623">
            <v>-4783.209999999999</v>
          </cell>
          <cell r="K6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workbookViewId="0" topLeftCell="A1">
      <selection activeCell="H48" sqref="H48"/>
    </sheetView>
  </sheetViews>
  <sheetFormatPr defaultColWidth="12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8.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19</v>
      </c>
      <c r="B5" s="5" t="s">
        <v>14</v>
      </c>
      <c r="C5" s="5">
        <v>4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3</v>
      </c>
      <c r="B6" s="3"/>
      <c r="C6" s="3"/>
      <c r="D6" s="3" t="s">
        <v>16</v>
      </c>
      <c r="E6" s="4">
        <f>'[1]Лицевые счета домов свод'!E597</f>
        <v>7922.02</v>
      </c>
      <c r="F6" s="4">
        <f>'[1]Лицевые счета домов свод'!F597</f>
        <v>-23043.77</v>
      </c>
      <c r="G6" s="4">
        <f>'[1]Лицевые счета домов свод'!G597</f>
        <v>99664.23999999999</v>
      </c>
      <c r="H6" s="4">
        <f>'[1]Лицевые счета домов свод'!H597</f>
        <v>103495.47</v>
      </c>
      <c r="I6" s="4">
        <f>'[1]Лицевые счета домов свод'!I597</f>
        <v>76353.73999999999</v>
      </c>
      <c r="J6" s="4">
        <f>'[1]Лицевые счета домов свод'!J597</f>
        <v>4097.960000000006</v>
      </c>
      <c r="K6" s="4">
        <f>'[1]Лицевые счета домов свод'!K597</f>
        <v>4090.7899999999936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свод'!E598</f>
        <v>0</v>
      </c>
      <c r="F7" s="4">
        <f>'[1]Лицевые счета домов свод'!F598</f>
        <v>0</v>
      </c>
      <c r="G7" s="4">
        <f>'[1]Лицевые счета домов свод'!G598</f>
        <v>0</v>
      </c>
      <c r="H7" s="4">
        <f>'[1]Лицевые счета домов свод'!H598</f>
        <v>0</v>
      </c>
      <c r="I7" s="4">
        <f>'[1]Лицевые счета домов свод'!I598</f>
        <v>0</v>
      </c>
      <c r="J7" s="4">
        <f>'[1]Лицевые счета домов свод'!J598</f>
        <v>0</v>
      </c>
      <c r="K7" s="4">
        <f>'[1]Лицевые счета домов свод'!K598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свод'!E599</f>
        <v>0</v>
      </c>
      <c r="F8" s="4">
        <f>'[1]Лицевые счета домов свод'!F599</f>
        <v>6240</v>
      </c>
      <c r="G8" s="4">
        <f>'[1]Лицевые счета домов свод'!G599</f>
        <v>0</v>
      </c>
      <c r="H8" s="4">
        <f>'[1]Лицевые счета домов свод'!H599</f>
        <v>0</v>
      </c>
      <c r="I8" s="4">
        <f>'[1]Лицевые счета домов свод'!I599</f>
        <v>0</v>
      </c>
      <c r="J8" s="4">
        <f>'[1]Лицевые счета домов свод'!J599</f>
        <v>6240</v>
      </c>
      <c r="K8" s="4">
        <f>'[1]Лицевые счета домов свод'!K599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свод'!E600</f>
        <v>0</v>
      </c>
      <c r="F9" s="4">
        <f>'[1]Лицевые счета домов свод'!F600</f>
        <v>0</v>
      </c>
      <c r="G9" s="4">
        <f>'[1]Лицевые счета домов свод'!G600</f>
        <v>0</v>
      </c>
      <c r="H9" s="4">
        <f>'[1]Лицевые счета домов свод'!H600</f>
        <v>0</v>
      </c>
      <c r="I9" s="4">
        <f>'[1]Лицевые счета домов свод'!I600</f>
        <v>0</v>
      </c>
      <c r="J9" s="4">
        <f>'[1]Лицевые счета домов свод'!J600</f>
        <v>0</v>
      </c>
      <c r="K9" s="4">
        <f>'[1]Лицевые счета домов свод'!K600</f>
        <v>0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свод'!E601</f>
        <v>0</v>
      </c>
      <c r="F10" s="4">
        <f>'[1]Лицевые счета домов свод'!F601</f>
        <v>0</v>
      </c>
      <c r="G10" s="4">
        <f>'[1]Лицевые счета домов свод'!G601</f>
        <v>0</v>
      </c>
      <c r="H10" s="4">
        <f>'[1]Лицевые счета домов свод'!H601</f>
        <v>0</v>
      </c>
      <c r="I10" s="4">
        <f>'[1]Лицевые счета домов свод'!I601</f>
        <v>0</v>
      </c>
      <c r="J10" s="4">
        <f>'[1]Лицевые счета домов свод'!J601</f>
        <v>0</v>
      </c>
      <c r="K10" s="4">
        <f>'[1]Лицевые счета домов свод'!K601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свод'!E602</f>
        <v>0</v>
      </c>
      <c r="F11" s="4">
        <f>'[1]Лицевые счета домов свод'!F602</f>
        <v>0</v>
      </c>
      <c r="G11" s="4">
        <f>'[1]Лицевые счета домов свод'!G602</f>
        <v>0</v>
      </c>
      <c r="H11" s="4">
        <f>'[1]Лицевые счета домов свод'!H602</f>
        <v>0</v>
      </c>
      <c r="I11" s="4">
        <f>'[1]Лицевые счета домов свод'!I602</f>
        <v>0</v>
      </c>
      <c r="J11" s="4">
        <f>'[1]Лицевые счета домов свод'!J602</f>
        <v>0</v>
      </c>
      <c r="K11" s="4">
        <f>'[1]Лицевые счета домов свод'!K602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7922.02</v>
      </c>
      <c r="F12" s="4">
        <f>SUM(F6:F11)</f>
        <v>-16803.77</v>
      </c>
      <c r="G12" s="4">
        <f>SUM(G6:G11)</f>
        <v>99664.23999999999</v>
      </c>
      <c r="H12" s="4">
        <f>SUM(H6:H11)</f>
        <v>103495.47</v>
      </c>
      <c r="I12" s="4">
        <f>SUM(I6:I11)</f>
        <v>76353.73999999999</v>
      </c>
      <c r="J12" s="4">
        <f>SUM(J6:J11)</f>
        <v>10337.960000000006</v>
      </c>
      <c r="K12" s="4">
        <f>SUM(K6:K11)</f>
        <v>4090.7899999999936</v>
      </c>
      <c r="L12" s="3"/>
    </row>
    <row r="13" spans="1:12" s="2" customFormat="1" ht="12.75" hidden="1">
      <c r="A13" s="3"/>
      <c r="B13" s="3"/>
      <c r="C13" s="3"/>
      <c r="D13" s="7" t="s">
        <v>23</v>
      </c>
      <c r="E13" s="4">
        <f>'[1]Лицевые счета домов свод'!E604</f>
        <v>3778.96</v>
      </c>
      <c r="F13" s="4">
        <f>'[1]Лицевые счета домов свод'!F604</f>
        <v>-43217.34</v>
      </c>
      <c r="G13" s="4">
        <f>'[1]Лицевые счета домов свод'!G604</f>
        <v>28312.08</v>
      </c>
      <c r="H13" s="4">
        <f>'[1]Лицевые счета домов свод'!H604</f>
        <v>29402.440000000002</v>
      </c>
      <c r="I13" s="4">
        <f>'[1]Лицевые счета домов свод'!I604</f>
        <v>45735.54</v>
      </c>
      <c r="J13" s="4">
        <f>'[1]Лицевые счета домов свод'!J604</f>
        <v>-59550.439999999995</v>
      </c>
      <c r="K13" s="4">
        <f>'[1]Лицевые счета домов свод'!K604</f>
        <v>2688.5999999999985</v>
      </c>
      <c r="L13" s="3"/>
    </row>
    <row r="14" spans="1:12" s="2" customFormat="1" ht="12.75" hidden="1">
      <c r="A14" s="3"/>
      <c r="B14" s="3"/>
      <c r="C14" s="3"/>
      <c r="D14" s="7" t="s">
        <v>24</v>
      </c>
      <c r="E14" s="4">
        <f>'[1]Лицевые счета домов свод'!E605</f>
        <v>2911.19</v>
      </c>
      <c r="F14" s="4">
        <f>'[1]Лицевые счета домов свод'!F605</f>
        <v>-2911.19</v>
      </c>
      <c r="G14" s="4">
        <f>'[1]Лицевые счета домов свод'!G605</f>
        <v>42681.600000000006</v>
      </c>
      <c r="H14" s="4">
        <f>'[1]Лицевые счета домов свод'!H605</f>
        <v>44325.3</v>
      </c>
      <c r="I14" s="4">
        <f>'[1]Лицевые счета домов свод'!I605</f>
        <v>42681.600000000006</v>
      </c>
      <c r="J14" s="4">
        <f>'[1]Лицевые счета домов свод'!J605</f>
        <v>-1267.4900000000052</v>
      </c>
      <c r="K14" s="4">
        <f>'[1]Лицевые счета домов свод'!K605</f>
        <v>1267.4900000000052</v>
      </c>
      <c r="L14" s="3"/>
    </row>
    <row r="15" spans="1:12" s="2" customFormat="1" ht="12.75" hidden="1">
      <c r="A15" s="3"/>
      <c r="B15" s="3"/>
      <c r="C15" s="3"/>
      <c r="D15" s="7" t="s">
        <v>25</v>
      </c>
      <c r="E15" s="4">
        <f>'[1]Лицевые счета домов свод'!E606</f>
        <v>393.97</v>
      </c>
      <c r="F15" s="4">
        <f>'[1]Лицевые счета домов свод'!F606</f>
        <v>-22481.56</v>
      </c>
      <c r="G15" s="4">
        <f>'[1]Лицевые счета домов свод'!G606</f>
        <v>13278.719999999996</v>
      </c>
      <c r="H15" s="4">
        <f>'[1]Лицевые счета домов свод'!H606</f>
        <v>13790.06</v>
      </c>
      <c r="I15" s="4">
        <f>'[1]Лицевые счета домов свод'!I606</f>
        <v>0</v>
      </c>
      <c r="J15" s="4">
        <f>'[1]Лицевые счета домов свод'!J606</f>
        <v>-8691.500000000002</v>
      </c>
      <c r="K15" s="4">
        <f>'[1]Лицевые счета домов свод'!K606</f>
        <v>-117.37000000000444</v>
      </c>
      <c r="L15" s="3"/>
    </row>
    <row r="16" spans="1:12" s="2" customFormat="1" ht="12.75" hidden="1">
      <c r="A16" s="3"/>
      <c r="B16" s="3"/>
      <c r="C16" s="3"/>
      <c r="D16" s="7" t="s">
        <v>26</v>
      </c>
      <c r="E16" s="4">
        <f>'[1]Лицевые счета домов свод'!E607</f>
        <v>37.85</v>
      </c>
      <c r="F16" s="4">
        <f>'[1]Лицевые счета домов свод'!F607</f>
        <v>-832.72</v>
      </c>
      <c r="G16" s="4">
        <f>'[1]Лицевые счета домов свод'!G607</f>
        <v>1185.5999999999997</v>
      </c>
      <c r="H16" s="4">
        <f>'[1]Лицевые счета домов свод'!H607</f>
        <v>1231.26</v>
      </c>
      <c r="I16" s="4">
        <f>'[1]Лицевые счета домов свод'!I607</f>
        <v>10685.52</v>
      </c>
      <c r="J16" s="4">
        <f>'[1]Лицевые счета домов свод'!J607</f>
        <v>-10286.98</v>
      </c>
      <c r="K16" s="4">
        <f>'[1]Лицевые счета домов свод'!K607</f>
        <v>-7.8100000000004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свод'!E608</f>
        <v>206.33</v>
      </c>
      <c r="F17" s="4">
        <f>'[1]Лицевые счета домов свод'!F608</f>
        <v>4529.83</v>
      </c>
      <c r="G17" s="4">
        <f>'[1]Лицевые счета домов свод'!G608</f>
        <v>2418.6</v>
      </c>
      <c r="H17" s="4">
        <f>'[1]Лицевые счета домов свод'!H608</f>
        <v>2511.75</v>
      </c>
      <c r="I17" s="4">
        <f>'[1]Лицевые счета домов свод'!I608</f>
        <v>0</v>
      </c>
      <c r="J17" s="4">
        <f>'[1]Лицевые счета домов свод'!J608</f>
        <v>7041.58</v>
      </c>
      <c r="K17" s="4">
        <f>'[1]Лицевые счета домов свод'!K608</f>
        <v>113.17999999999984</v>
      </c>
      <c r="L17" s="3"/>
    </row>
    <row r="18" spans="1:12" s="2" customFormat="1" ht="12.75" hidden="1">
      <c r="A18" s="3"/>
      <c r="B18" s="3"/>
      <c r="C18" s="3"/>
      <c r="D18" s="7" t="s">
        <v>28</v>
      </c>
      <c r="E18" s="4">
        <f>'[1]Лицевые счета домов свод'!E609</f>
        <v>6.16</v>
      </c>
      <c r="F18" s="4">
        <f>'[1]Лицевые счета домов свод'!F609</f>
        <v>308.22</v>
      </c>
      <c r="G18" s="4">
        <f>'[1]Лицевые счета домов свод'!G609</f>
        <v>71.14000000000001</v>
      </c>
      <c r="H18" s="4">
        <f>'[1]Лицевые счета домов свод'!H609</f>
        <v>73.88000000000001</v>
      </c>
      <c r="I18" s="4">
        <f>'[1]Лицевые счета домов свод'!I609</f>
        <v>0</v>
      </c>
      <c r="J18" s="4">
        <f>'[1]Лицевые счета домов свод'!J609</f>
        <v>382.1</v>
      </c>
      <c r="K18" s="4">
        <f>'[1]Лицевые счета домов свод'!K609</f>
        <v>3.4200000000000017</v>
      </c>
      <c r="L18" s="3"/>
    </row>
    <row r="19" spans="1:12" s="2" customFormat="1" ht="12.75" hidden="1">
      <c r="A19" s="3"/>
      <c r="B19" s="3"/>
      <c r="C19" s="3"/>
      <c r="D19" s="7" t="s">
        <v>29</v>
      </c>
      <c r="E19" s="4">
        <f>'[1]Лицевые счета домов свод'!E610</f>
        <v>1385.98</v>
      </c>
      <c r="F19" s="4">
        <f>'[1]Лицевые счета домов свод'!F610</f>
        <v>-1385.98</v>
      </c>
      <c r="G19" s="4">
        <f>'[1]Лицевые счета домов свод'!G610</f>
        <v>22526.400000000005</v>
      </c>
      <c r="H19" s="4">
        <f>'[1]Лицевые счета домов свод'!H610</f>
        <v>23393.9</v>
      </c>
      <c r="I19" s="4">
        <f>'[1]Лицевые счета домов свод'!I610</f>
        <v>22526.400000000005</v>
      </c>
      <c r="J19" s="4">
        <f>'[1]Лицевые счета домов свод'!J610</f>
        <v>-518.4800000000032</v>
      </c>
      <c r="K19" s="4">
        <f>'[1]Лицевые счета домов свод'!K610</f>
        <v>518.4800000000032</v>
      </c>
      <c r="L19" s="3"/>
    </row>
    <row r="20" spans="1:12" s="2" customFormat="1" ht="12.75" hidden="1">
      <c r="A20" s="3"/>
      <c r="B20" s="3"/>
      <c r="C20" s="3"/>
      <c r="D20" s="7" t="s">
        <v>30</v>
      </c>
      <c r="E20" s="4">
        <f>'[1]Лицевые счета домов свод'!E611</f>
        <v>708.4</v>
      </c>
      <c r="F20" s="4">
        <f>'[1]Лицевые счета домов свод'!F611</f>
        <v>-101115.9</v>
      </c>
      <c r="G20" s="4">
        <f>'[1]Лицевые счета домов свод'!G611</f>
        <v>8299.200000000003</v>
      </c>
      <c r="H20" s="4">
        <f>'[1]Лицевые счета домов свод'!H611</f>
        <v>8618.81</v>
      </c>
      <c r="I20" s="4">
        <f>'[1]Лицевые счета домов свод'!I611</f>
        <v>37341.20822000001</v>
      </c>
      <c r="J20" s="4">
        <f>'[1]Лицевые счета домов свод'!J611</f>
        <v>-129838.29822</v>
      </c>
      <c r="K20" s="4">
        <f>'[1]Лицевые счета домов свод'!K611</f>
        <v>388.7900000000027</v>
      </c>
      <c r="L20" s="3"/>
    </row>
    <row r="21" spans="1:12" s="2" customFormat="1" ht="12.75" hidden="1">
      <c r="A21" s="3"/>
      <c r="B21" s="3"/>
      <c r="C21" s="3"/>
      <c r="D21" s="7" t="s">
        <v>31</v>
      </c>
      <c r="E21" s="4">
        <f>'[1]Лицевые счета домов свод'!E612</f>
        <v>184.23</v>
      </c>
      <c r="F21" s="4">
        <f>'[1]Лицевые счета домов свод'!F612</f>
        <v>-66068.82</v>
      </c>
      <c r="G21" s="4">
        <f>'[1]Лицевые счета домов свод'!G612</f>
        <v>2157.8399999999997</v>
      </c>
      <c r="H21" s="4">
        <f>'[1]Лицевые счета домов свод'!H612</f>
        <v>2240.87</v>
      </c>
      <c r="I21" s="4">
        <f>'[1]Лицевые счета домов свод'!I612</f>
        <v>0</v>
      </c>
      <c r="J21" s="4">
        <f>'[1]Лицевые счета домов свод'!J612</f>
        <v>-63827.950000000004</v>
      </c>
      <c r="K21" s="4">
        <f>'[1]Лицевые счета домов свод'!K612</f>
        <v>101.19999999999982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9613.07</v>
      </c>
      <c r="F22" s="4">
        <f>SUM(F13:F21)</f>
        <v>-233175.46</v>
      </c>
      <c r="G22" s="4">
        <f>SUM(G13:G21)</f>
        <v>120931.18</v>
      </c>
      <c r="H22" s="4">
        <f>SUM(H13:H21)</f>
        <v>125588.26999999999</v>
      </c>
      <c r="I22" s="8">
        <f>SUM(I13:I21)</f>
        <v>158970.26822000003</v>
      </c>
      <c r="J22" s="8">
        <f>SUM(J13:J21)</f>
        <v>-266557.45822000003</v>
      </c>
      <c r="K22" s="4">
        <f>SUM(K13:K21)</f>
        <v>4955.980000000005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свод'!E614</f>
        <v>3676.95</v>
      </c>
      <c r="F23" s="4">
        <f>'[1]Лицевые счета домов свод'!F614</f>
        <v>-3677.05</v>
      </c>
      <c r="G23" s="4">
        <f>'[1]Лицевые счета домов свод'!G614</f>
        <v>47424</v>
      </c>
      <c r="H23" s="4">
        <f>'[1]Лицевые счета домов свод'!H614</f>
        <v>49158.38999999999</v>
      </c>
      <c r="I23" s="4">
        <f>'[1]Лицевые счета домов свод'!I614</f>
        <v>47424</v>
      </c>
      <c r="J23" s="4">
        <f>'[1]Лицевые счета домов свод'!J614</f>
        <v>-1942.6600000000108</v>
      </c>
      <c r="K23" s="4">
        <f>'[1]Лицевые счета домов свод'!K614</f>
        <v>1942.560000000005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свод'!E615</f>
        <v>308.67</v>
      </c>
      <c r="F24" s="4">
        <f>'[1]Лицевые счета домов свод'!F615</f>
        <v>-25655.41</v>
      </c>
      <c r="G24" s="4">
        <f>'[1]Лицевые счета домов свод'!G615</f>
        <v>5709</v>
      </c>
      <c r="H24" s="4">
        <f>'[1]Лицевые счета домов свод'!H615</f>
        <v>5976.99</v>
      </c>
      <c r="I24" s="4">
        <f>'[1]Лицевые счета домов свод'!I615</f>
        <v>5709</v>
      </c>
      <c r="J24" s="4">
        <f>'[1]Лицевые счета домов свод'!J615</f>
        <v>-25387.42</v>
      </c>
      <c r="K24" s="4">
        <f>'[1]Лицевые счета домов свод'!K615</f>
        <v>40.68000000000029</v>
      </c>
      <c r="L24" s="3"/>
    </row>
    <row r="25" spans="1:12" s="2" customFormat="1" ht="12.75">
      <c r="A25" s="3"/>
      <c r="B25" s="3"/>
      <c r="C25" s="3"/>
      <c r="D25" s="3" t="s">
        <v>35</v>
      </c>
      <c r="E25" s="4">
        <f>'[1]Лицевые счета домов свод'!E616</f>
        <v>127689.05</v>
      </c>
      <c r="F25" s="4">
        <f>'[1]Лицевые счета домов свод'!F616</f>
        <v>-127689.05</v>
      </c>
      <c r="G25" s="4">
        <f>'[1]Лицевые счета домов свод'!G616</f>
        <v>531618.07</v>
      </c>
      <c r="H25" s="4">
        <f>'[1]Лицевые счета домов свод'!H616</f>
        <v>614985.0900000001</v>
      </c>
      <c r="I25" s="4">
        <f>'[1]Лицевые счета домов свод'!I616</f>
        <v>531618.07</v>
      </c>
      <c r="J25" s="4">
        <f>'[1]Лицевые счета домов свод'!J616</f>
        <v>-44322.02999999985</v>
      </c>
      <c r="K25" s="8">
        <f>'[1]Лицевые счета домов свод'!K616</f>
        <v>44322.02999999991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свод'!E617</f>
        <v>0</v>
      </c>
      <c r="F26" s="4">
        <f>'[1]Лицевые счета домов свод'!F617</f>
        <v>0</v>
      </c>
      <c r="G26" s="4">
        <f>'[1]Лицевые счета домов свод'!G617</f>
        <v>6418.61</v>
      </c>
      <c r="H26" s="4">
        <f>'[1]Лицевые счета домов свод'!H617</f>
        <v>6171.4400000000005</v>
      </c>
      <c r="I26" s="4">
        <f>'[1]Лицевые счета домов свод'!I617</f>
        <v>6418.61</v>
      </c>
      <c r="J26" s="4">
        <f>'[1]Лицевые счета домов свод'!J617</f>
        <v>-247.16999999999916</v>
      </c>
      <c r="K26" s="4">
        <f>'[1]Лицевые счета домов свод'!K617</f>
        <v>247.16999999999916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свод'!E618</f>
        <v>0</v>
      </c>
      <c r="F27" s="4">
        <f>'[1]Лицевые счета домов свод'!F618</f>
        <v>0</v>
      </c>
      <c r="G27" s="4">
        <f>'[1]Лицевые счета домов свод'!G618</f>
        <v>28068.87</v>
      </c>
      <c r="H27" s="4">
        <f>'[1]Лицевые счета домов свод'!H618</f>
        <v>26905.69</v>
      </c>
      <c r="I27" s="4">
        <f>'[1]Лицевые счета домов свод'!I618</f>
        <v>28068.87</v>
      </c>
      <c r="J27" s="4">
        <f>'[1]Лицевые счета домов свод'!J618</f>
        <v>-1163.1800000000003</v>
      </c>
      <c r="K27" s="4">
        <f>'[1]Лицевые счета домов свод'!K618</f>
        <v>1163.1800000000003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свод'!E619</f>
        <v>37.81</v>
      </c>
      <c r="F28" s="4">
        <f>'[1]Лицевые счета домов свод'!F619</f>
        <v>-37.81</v>
      </c>
      <c r="G28" s="4">
        <f>'[1]Лицевые счета домов свод'!G619</f>
        <v>7113.600000000001</v>
      </c>
      <c r="H28" s="4">
        <f>'[1]Лицевые счета домов свод'!H619</f>
        <v>6912.280000000001</v>
      </c>
      <c r="I28" s="4">
        <f>'[1]Лицевые счета домов свод'!I619</f>
        <v>7113.600000000001</v>
      </c>
      <c r="J28" s="4">
        <f>'[1]Лицевые счета домов свод'!J619</f>
        <v>-239.13000000000102</v>
      </c>
      <c r="K28" s="4">
        <f>'[1]Лицевые счета домов свод'!K619</f>
        <v>239.13000000000102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свод'!E620</f>
        <v>3482.67</v>
      </c>
      <c r="F29" s="4">
        <f>'[1]Лицевые счета домов свод'!F620</f>
        <v>-3482.67</v>
      </c>
      <c r="G29" s="4">
        <f>'[1]Лицевые счета домов свод'!G620</f>
        <v>45052.80000000001</v>
      </c>
      <c r="H29" s="4">
        <f>'[1]Лицевые счета домов свод'!H620</f>
        <v>46690.07000000001</v>
      </c>
      <c r="I29" s="4">
        <f>'[1]Лицевые счета домов свод'!I620</f>
        <v>45052.80000000001</v>
      </c>
      <c r="J29" s="4">
        <f>'[1]Лицевые счета домов свод'!J620</f>
        <v>-1845.4000000000015</v>
      </c>
      <c r="K29" s="4">
        <f>'[1]Лицевые счета домов свод'!K620</f>
        <v>1845.4000000000015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свод'!E621</f>
        <v>4634.37</v>
      </c>
      <c r="F30" s="4">
        <f>'[1]Лицевые счета домов свод'!F621</f>
        <v>-4634.37</v>
      </c>
      <c r="G30" s="4">
        <f>'[1]Лицевые счета домов свод'!G621</f>
        <v>59280</v>
      </c>
      <c r="H30" s="4">
        <f>'[1]Лицевые счета домов свод'!H621</f>
        <v>61485.92</v>
      </c>
      <c r="I30" s="4">
        <f>'[1]Лицевые счета домов свод'!I621</f>
        <v>59280</v>
      </c>
      <c r="J30" s="4">
        <f>'[1]Лицевые счета домов свод'!J621</f>
        <v>-2428.4500000000044</v>
      </c>
      <c r="K30" s="4">
        <f>'[1]Лицевые счета домов свод'!K621</f>
        <v>2428.4500000000044</v>
      </c>
      <c r="L30" s="3"/>
    </row>
    <row r="31" spans="1:12" s="2" customFormat="1" ht="12.75" hidden="1">
      <c r="A31" s="3"/>
      <c r="B31" s="3"/>
      <c r="C31" s="3"/>
      <c r="D31" s="3" t="s">
        <v>41</v>
      </c>
      <c r="E31" s="4">
        <f>'[1]Лицевые счета домов свод'!E622</f>
        <v>3793.87</v>
      </c>
      <c r="F31" s="4">
        <f>'[1]Лицевые счета домов свод'!F622</f>
        <v>-3793.87</v>
      </c>
      <c r="G31" s="4">
        <f>'[1]Лицевые счета домов свод'!G622</f>
        <v>48846.719999999994</v>
      </c>
      <c r="H31" s="4">
        <f>'[1]Лицевые счета домов свод'!H622</f>
        <v>50639.74</v>
      </c>
      <c r="I31" s="4">
        <f>'[1]Лицевые счета домов свод'!I622</f>
        <v>48846.719999999994</v>
      </c>
      <c r="J31" s="4">
        <f>'[1]Лицевые счета домов свод'!J622</f>
        <v>-2000.8499999999985</v>
      </c>
      <c r="K31" s="4">
        <f>'[1]Лицевые счета домов свод'!K622</f>
        <v>2000.8499999999985</v>
      </c>
      <c r="L31" s="3"/>
    </row>
    <row r="32" spans="1:12" s="2" customFormat="1" ht="12.75" hidden="1">
      <c r="A32" s="3"/>
      <c r="B32" s="3"/>
      <c r="C32" s="3"/>
      <c r="D32" s="3" t="s">
        <v>42</v>
      </c>
      <c r="E32" s="4">
        <f>'[1]Лицевые счета домов свод'!E623</f>
        <v>261.48</v>
      </c>
      <c r="F32" s="4">
        <f>'[1]Лицевые счета домов свод'!F623</f>
        <v>-5044.69</v>
      </c>
      <c r="G32" s="4">
        <f>'[1]Лицевые счета домов свод'!G623</f>
        <v>0</v>
      </c>
      <c r="H32" s="4">
        <f>'[1]Лицевые счета домов свод'!H623</f>
        <v>261.48</v>
      </c>
      <c r="I32" s="4">
        <f>'[1]Лицевые счета домов свод'!I623</f>
        <v>0</v>
      </c>
      <c r="J32" s="4">
        <f>'[1]Лицевые счета домов свод'!J623</f>
        <v>-4783.209999999999</v>
      </c>
      <c r="K32" s="4">
        <f>'[1]Лицевые счета домов свод'!K623</f>
        <v>0</v>
      </c>
      <c r="L32" s="3"/>
    </row>
    <row r="33" spans="1:12" s="2" customFormat="1" ht="12.75">
      <c r="A33" s="3">
        <v>19</v>
      </c>
      <c r="B33" s="5" t="s">
        <v>14</v>
      </c>
      <c r="C33" s="5">
        <v>4</v>
      </c>
      <c r="D33" s="3"/>
      <c r="E33" s="4">
        <f>SUM(E23:E32)+E12+E22</f>
        <v>161419.96000000002</v>
      </c>
      <c r="F33" s="4">
        <f>SUM(F23:F32)+F12+F22</f>
        <v>-423994.14999999997</v>
      </c>
      <c r="G33" s="4">
        <f>SUM(G23:G32)+G12+G22</f>
        <v>1000127.0899999999</v>
      </c>
      <c r="H33" s="4">
        <f>SUM(H23:H32)+H12+H22</f>
        <v>1098270.83</v>
      </c>
      <c r="I33" s="8">
        <f>SUM(I23:I32)+I12+I22</f>
        <v>1014855.6782199999</v>
      </c>
      <c r="J33" s="8">
        <f>SUM(J23:J32)+J12+J22</f>
        <v>-340578.9982199999</v>
      </c>
      <c r="K33" s="8">
        <f>SUM(K23:K32)+K12+K22</f>
        <v>63276.21999999992</v>
      </c>
      <c r="L33" s="5" t="s">
        <v>15</v>
      </c>
    </row>
    <row r="34" s="2" customFormat="1" ht="12.75"/>
    <row r="35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="80" zoomScaleNormal="80" workbookViewId="0" topLeftCell="A1">
      <selection activeCell="D47" sqref="D47"/>
    </sheetView>
  </sheetViews>
  <sheetFormatPr defaultColWidth="12.57421875" defaultRowHeight="12.75"/>
  <cols>
    <col min="1" max="1" width="9.57421875" style="0" customWidth="1"/>
    <col min="2" max="2" width="42.7109375" style="0" customWidth="1"/>
    <col min="3" max="3" width="28.57421875" style="0" customWidth="1"/>
    <col min="4" max="4" width="36.8515625" style="9" customWidth="1"/>
    <col min="5" max="5" width="16.57421875" style="0" customWidth="1"/>
    <col min="6" max="16384" width="11.57421875" style="0" customWidth="1"/>
  </cols>
  <sheetData>
    <row r="1" spans="1:5" s="2" customFormat="1" ht="12.75">
      <c r="A1" s="10" t="s">
        <v>43</v>
      </c>
      <c r="B1" s="10"/>
      <c r="C1" s="10"/>
      <c r="D1" s="10"/>
      <c r="E1" s="10"/>
    </row>
    <row r="2" spans="1:5" s="2" customFormat="1" ht="12.75">
      <c r="A2" s="11" t="s">
        <v>1</v>
      </c>
      <c r="B2" s="10" t="s">
        <v>44</v>
      </c>
      <c r="C2" s="10" t="s">
        <v>2</v>
      </c>
      <c r="D2" s="11" t="s">
        <v>45</v>
      </c>
      <c r="E2" s="10" t="s">
        <v>46</v>
      </c>
    </row>
    <row r="3" spans="1:5" s="2" customFormat="1" ht="30.75" customHeight="1">
      <c r="A3" s="5">
        <v>1</v>
      </c>
      <c r="B3" s="12" t="s">
        <v>47</v>
      </c>
      <c r="C3" s="5" t="s">
        <v>48</v>
      </c>
      <c r="D3" s="6" t="s">
        <v>49</v>
      </c>
      <c r="E3" s="5">
        <v>2893.89</v>
      </c>
    </row>
    <row r="4" spans="1:5" s="2" customFormat="1" ht="12.75" hidden="1">
      <c r="A4" s="5">
        <v>2</v>
      </c>
      <c r="B4" s="10"/>
      <c r="C4" s="10"/>
      <c r="D4" s="11"/>
      <c r="E4" s="10"/>
    </row>
    <row r="5" spans="1:5" s="2" customFormat="1" ht="12.75" hidden="1">
      <c r="A5" s="5">
        <v>3</v>
      </c>
      <c r="B5" s="5"/>
      <c r="C5" s="10"/>
      <c r="D5" s="6"/>
      <c r="E5" s="5"/>
    </row>
    <row r="6" spans="1:5" s="2" customFormat="1" ht="12.75" hidden="1">
      <c r="A6" s="5"/>
      <c r="B6" s="5" t="s">
        <v>50</v>
      </c>
      <c r="C6" s="5"/>
      <c r="D6" s="6"/>
      <c r="E6" s="5">
        <f>E4+E5+E3</f>
        <v>2893.89</v>
      </c>
    </row>
    <row r="7" spans="1:5" s="2" customFormat="1" ht="12.75" hidden="1">
      <c r="A7" s="3"/>
      <c r="B7" s="3"/>
      <c r="C7" s="3"/>
      <c r="D7" s="7"/>
      <c r="E7" s="3"/>
    </row>
    <row r="8" spans="1:5" s="14" customFormat="1" ht="12.75">
      <c r="A8" s="13" t="s">
        <v>51</v>
      </c>
      <c r="B8" s="13"/>
      <c r="C8" s="13"/>
      <c r="D8" s="13"/>
      <c r="E8" s="13"/>
    </row>
    <row r="9" spans="1:5" s="2" customFormat="1" ht="12.75">
      <c r="A9" s="11" t="s">
        <v>1</v>
      </c>
      <c r="B9" s="10" t="s">
        <v>44</v>
      </c>
      <c r="C9" s="10" t="s">
        <v>2</v>
      </c>
      <c r="D9" s="11" t="s">
        <v>45</v>
      </c>
      <c r="E9" s="10" t="s">
        <v>46</v>
      </c>
    </row>
    <row r="10" spans="1:5" s="2" customFormat="1" ht="12.75">
      <c r="A10" s="5">
        <v>1</v>
      </c>
      <c r="B10" s="12" t="s">
        <v>52</v>
      </c>
      <c r="C10" s="5" t="s">
        <v>48</v>
      </c>
      <c r="D10" s="6" t="s">
        <v>53</v>
      </c>
      <c r="E10" s="5">
        <v>20543.77</v>
      </c>
    </row>
    <row r="11" spans="1:5" s="2" customFormat="1" ht="12.75" hidden="1">
      <c r="A11" s="5">
        <v>2</v>
      </c>
      <c r="B11" s="11"/>
      <c r="C11" s="10"/>
      <c r="D11" s="11"/>
      <c r="E11" s="11"/>
    </row>
    <row r="12" spans="1:5" s="2" customFormat="1" ht="12.75" hidden="1">
      <c r="A12" s="5"/>
      <c r="B12" s="5" t="s">
        <v>50</v>
      </c>
      <c r="C12" s="5"/>
      <c r="D12" s="6"/>
      <c r="E12" s="5">
        <f>E10+E11</f>
        <v>20543.77</v>
      </c>
    </row>
    <row r="13" spans="1:5" s="2" customFormat="1" ht="12.75" hidden="1">
      <c r="A13" s="3"/>
      <c r="B13" s="3"/>
      <c r="C13" s="3"/>
      <c r="D13" s="7"/>
      <c r="E13" s="3"/>
    </row>
    <row r="14" spans="1:5" s="2" customFormat="1" ht="20.25" customHeight="1">
      <c r="A14" s="15" t="s">
        <v>54</v>
      </c>
      <c r="B14" s="15"/>
      <c r="C14" s="15"/>
      <c r="D14" s="15"/>
      <c r="E14" s="15"/>
    </row>
    <row r="15" spans="1:5" s="2" customFormat="1" ht="12.75">
      <c r="A15" s="11" t="s">
        <v>1</v>
      </c>
      <c r="B15" s="10" t="s">
        <v>44</v>
      </c>
      <c r="C15" s="10" t="s">
        <v>2</v>
      </c>
      <c r="D15" s="11" t="s">
        <v>45</v>
      </c>
      <c r="E15" s="10" t="s">
        <v>46</v>
      </c>
    </row>
    <row r="16" spans="1:5" s="2" customFormat="1" ht="34.5" customHeight="1">
      <c r="A16" s="5">
        <v>1</v>
      </c>
      <c r="B16" s="12" t="s">
        <v>55</v>
      </c>
      <c r="C16" s="5" t="s">
        <v>48</v>
      </c>
      <c r="D16" s="6"/>
      <c r="E16" s="5">
        <v>17258.34</v>
      </c>
    </row>
    <row r="17" spans="1:5" s="2" customFormat="1" ht="12.75" hidden="1">
      <c r="A17" s="5"/>
      <c r="B17" s="5" t="s">
        <v>50</v>
      </c>
      <c r="C17" s="5"/>
      <c r="D17" s="6"/>
      <c r="E17" s="5">
        <f>E16</f>
        <v>17258.34</v>
      </c>
    </row>
    <row r="18" spans="1:5" s="2" customFormat="1" ht="12.75" hidden="1">
      <c r="A18" s="3"/>
      <c r="B18" s="3"/>
      <c r="C18" s="3"/>
      <c r="D18" s="7"/>
      <c r="E18" s="3"/>
    </row>
    <row r="19" spans="1:5" s="2" customFormat="1" ht="12.75">
      <c r="A19" s="13" t="s">
        <v>56</v>
      </c>
      <c r="B19" s="13"/>
      <c r="C19" s="13"/>
      <c r="D19" s="13"/>
      <c r="E19" s="13"/>
    </row>
    <row r="20" spans="1:5" s="2" customFormat="1" ht="12.75">
      <c r="A20" s="11" t="s">
        <v>1</v>
      </c>
      <c r="B20" s="10" t="s">
        <v>44</v>
      </c>
      <c r="C20" s="10" t="s">
        <v>2</v>
      </c>
      <c r="D20" s="11" t="s">
        <v>45</v>
      </c>
      <c r="E20" s="10" t="s">
        <v>46</v>
      </c>
    </row>
    <row r="21" spans="1:5" s="2" customFormat="1" ht="12.75">
      <c r="A21" s="5">
        <v>1</v>
      </c>
      <c r="B21" s="12" t="s">
        <v>57</v>
      </c>
      <c r="C21" s="5" t="s">
        <v>48</v>
      </c>
      <c r="D21" s="6"/>
      <c r="E21" s="5">
        <v>35657.74</v>
      </c>
    </row>
    <row r="22" spans="1:5" s="2" customFormat="1" ht="12.75" hidden="1">
      <c r="A22" s="5"/>
      <c r="B22" s="5" t="s">
        <v>50</v>
      </c>
      <c r="C22" s="5"/>
      <c r="D22" s="6"/>
      <c r="E22" s="5">
        <f>E21</f>
        <v>35657.74</v>
      </c>
    </row>
    <row r="23" spans="1:5" s="2" customFormat="1" ht="12.75" hidden="1">
      <c r="A23" s="3"/>
      <c r="B23" s="3"/>
      <c r="C23" s="3"/>
      <c r="D23" s="7"/>
      <c r="E23" s="3"/>
    </row>
    <row r="24" spans="1:5" s="2" customFormat="1" ht="12.75" hidden="1">
      <c r="A24" s="10"/>
      <c r="B24" s="10"/>
      <c r="C24" s="10"/>
      <c r="D24" s="10"/>
      <c r="E24" s="10"/>
    </row>
    <row r="25" spans="1:5" s="2" customFormat="1" ht="12.75" hidden="1">
      <c r="A25" s="11" t="s">
        <v>1</v>
      </c>
      <c r="B25" s="10" t="s">
        <v>44</v>
      </c>
      <c r="C25" s="10" t="s">
        <v>2</v>
      </c>
      <c r="D25" s="11" t="s">
        <v>45</v>
      </c>
      <c r="E25" s="10" t="s">
        <v>46</v>
      </c>
    </row>
    <row r="26" spans="1:5" s="2" customFormat="1" ht="12.75" hidden="1">
      <c r="A26" s="5">
        <v>1</v>
      </c>
      <c r="B26" s="12"/>
      <c r="C26" s="5"/>
      <c r="D26" s="6"/>
      <c r="E26" s="5"/>
    </row>
    <row r="27" spans="1:5" s="2" customFormat="1" ht="12.75" hidden="1">
      <c r="A27" s="5"/>
      <c r="B27" s="5" t="s">
        <v>50</v>
      </c>
      <c r="C27" s="5"/>
      <c r="D27" s="6"/>
      <c r="E27" s="5">
        <f>E26</f>
        <v>0</v>
      </c>
    </row>
    <row r="28" spans="1:5" s="2" customFormat="1" ht="12.75" hidden="1">
      <c r="A28" s="3"/>
      <c r="B28" s="3"/>
      <c r="C28" s="3"/>
      <c r="D28" s="7"/>
      <c r="E28" s="3"/>
    </row>
    <row r="29" spans="1:5" s="2" customFormat="1" ht="12.75" hidden="1">
      <c r="A29" s="10"/>
      <c r="B29" s="10"/>
      <c r="C29" s="10"/>
      <c r="D29" s="10"/>
      <c r="E29" s="10"/>
    </row>
    <row r="30" spans="1:5" s="2" customFormat="1" ht="12.75" hidden="1">
      <c r="A30" s="11" t="s">
        <v>1</v>
      </c>
      <c r="B30" s="10" t="s">
        <v>44</v>
      </c>
      <c r="C30" s="10" t="s">
        <v>2</v>
      </c>
      <c r="D30" s="11" t="s">
        <v>45</v>
      </c>
      <c r="E30" s="10" t="s">
        <v>46</v>
      </c>
    </row>
    <row r="31" spans="1:5" s="2" customFormat="1" ht="12.75" hidden="1">
      <c r="A31" s="5">
        <v>1</v>
      </c>
      <c r="B31" s="12"/>
      <c r="C31" s="5"/>
      <c r="D31" s="6"/>
      <c r="E31" s="5"/>
    </row>
    <row r="32" spans="1:5" s="2" customFormat="1" ht="12.75" hidden="1">
      <c r="A32" s="5"/>
      <c r="B32" s="5" t="s">
        <v>50</v>
      </c>
      <c r="C32" s="5"/>
      <c r="D32" s="6"/>
      <c r="E32" s="5">
        <f>E31</f>
        <v>0</v>
      </c>
    </row>
    <row r="33" spans="1:5" s="2" customFormat="1" ht="12.75" hidden="1">
      <c r="A33" s="3"/>
      <c r="B33" s="3"/>
      <c r="C33" s="3"/>
      <c r="D33" s="7"/>
      <c r="E33" s="3"/>
    </row>
    <row r="34" spans="1:5" s="2" customFormat="1" ht="12.75" hidden="1">
      <c r="A34" s="3"/>
      <c r="B34" s="3"/>
      <c r="C34" s="3"/>
      <c r="D34" s="7"/>
      <c r="E34" s="3"/>
    </row>
    <row r="35" spans="1:5" s="2" customFormat="1" ht="12.75" hidden="1">
      <c r="A35" s="3"/>
      <c r="B35" s="3"/>
      <c r="C35" s="3"/>
      <c r="D35" s="7"/>
      <c r="E35" s="3"/>
    </row>
    <row r="36" spans="1:5" s="2" customFormat="1" ht="12.75" hidden="1">
      <c r="A36" s="3"/>
      <c r="B36" s="3"/>
      <c r="C36" s="3"/>
      <c r="D36" s="7"/>
      <c r="E36" s="3"/>
    </row>
    <row r="37" spans="1:5" s="2" customFormat="1" ht="12.75" hidden="1">
      <c r="A37" s="3"/>
      <c r="B37" s="3"/>
      <c r="C37" s="3"/>
      <c r="D37" s="7"/>
      <c r="E37" s="3"/>
    </row>
    <row r="38" spans="1:5" s="2" customFormat="1" ht="12.75" hidden="1">
      <c r="A38" s="16"/>
      <c r="B38" s="16" t="s">
        <v>58</v>
      </c>
      <c r="C38" s="16"/>
      <c r="D38" s="17"/>
      <c r="E38" s="16">
        <f>E6+E12+E17+E22+E27+E32</f>
        <v>76353.73999999999</v>
      </c>
    </row>
    <row r="39" spans="1:5" s="2" customFormat="1" ht="12.75">
      <c r="A39" s="1"/>
      <c r="B39" s="1"/>
      <c r="C39" s="1"/>
      <c r="D39" s="18"/>
      <c r="E39" s="1"/>
    </row>
    <row r="40" spans="1:5" s="2" customFormat="1" ht="12.75">
      <c r="A40" s="1"/>
      <c r="B40" s="1"/>
      <c r="C40" s="1"/>
      <c r="D40" s="18"/>
      <c r="E40" s="1"/>
    </row>
  </sheetData>
  <sheetProtection selectLockedCells="1" selectUnlockedCells="1"/>
  <mergeCells count="6">
    <mergeCell ref="A1:E1"/>
    <mergeCell ref="A8:E8"/>
    <mergeCell ref="A14:E14"/>
    <mergeCell ref="A19:E19"/>
    <mergeCell ref="A24:E24"/>
    <mergeCell ref="A29:E2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80" zoomScaleNormal="80" workbookViewId="0" topLeftCell="A1">
      <selection activeCell="G4" sqref="G4"/>
    </sheetView>
  </sheetViews>
  <sheetFormatPr defaultColWidth="12.57421875" defaultRowHeight="12.75"/>
  <cols>
    <col min="1" max="1" width="9.57421875" style="9" customWidth="1"/>
    <col min="2" max="2" width="46.421875" style="9" customWidth="1"/>
    <col min="3" max="3" width="28.57421875" style="9" customWidth="1"/>
    <col min="4" max="4" width="47.7109375" style="9" customWidth="1"/>
    <col min="5" max="5" width="16.57421875" style="9" customWidth="1"/>
    <col min="6" max="16384" width="11.57421875" style="9" customWidth="1"/>
  </cols>
  <sheetData>
    <row r="1" spans="1:5" s="19" customFormat="1" ht="21.75" customHeight="1">
      <c r="A1" s="11" t="s">
        <v>59</v>
      </c>
      <c r="B1" s="11"/>
      <c r="C1" s="11"/>
      <c r="D1" s="11"/>
      <c r="E1" s="11"/>
    </row>
    <row r="2" spans="1:5" s="19" customFormat="1" ht="12.75">
      <c r="A2" s="11" t="s">
        <v>1</v>
      </c>
      <c r="B2" s="11" t="s">
        <v>44</v>
      </c>
      <c r="C2" s="11" t="s">
        <v>2</v>
      </c>
      <c r="D2" s="11" t="s">
        <v>45</v>
      </c>
      <c r="E2" s="11" t="s">
        <v>46</v>
      </c>
    </row>
    <row r="3" spans="1:5" s="19" customFormat="1" ht="31.5" customHeight="1">
      <c r="A3" s="6">
        <v>1</v>
      </c>
      <c r="B3" s="11" t="s">
        <v>60</v>
      </c>
      <c r="C3" s="6" t="s">
        <v>61</v>
      </c>
      <c r="D3" s="6"/>
      <c r="E3" s="6">
        <v>98.94</v>
      </c>
    </row>
    <row r="4" spans="1:5" s="19" customFormat="1" ht="12.75">
      <c r="A4" s="6">
        <v>2</v>
      </c>
      <c r="B4" s="11" t="s">
        <v>62</v>
      </c>
      <c r="C4" s="6" t="s">
        <v>61</v>
      </c>
      <c r="D4" s="20" t="s">
        <v>63</v>
      </c>
      <c r="E4" s="11">
        <v>645.66</v>
      </c>
    </row>
    <row r="5" spans="1:5" s="19" customFormat="1" ht="12.75" hidden="1">
      <c r="A5" s="6">
        <v>3</v>
      </c>
      <c r="B5" s="6" t="s">
        <v>64</v>
      </c>
      <c r="C5" s="6" t="s">
        <v>61</v>
      </c>
      <c r="D5" s="6"/>
      <c r="E5" s="6">
        <v>3940.71</v>
      </c>
    </row>
    <row r="6" spans="1:5" s="19" customFormat="1" ht="12.75">
      <c r="A6" s="6">
        <v>3</v>
      </c>
      <c r="B6" s="11" t="s">
        <v>65</v>
      </c>
      <c r="C6" s="6" t="s">
        <v>61</v>
      </c>
      <c r="D6" s="6"/>
      <c r="E6" s="6">
        <v>791.52</v>
      </c>
    </row>
    <row r="7" spans="1:5" s="19" customFormat="1" ht="12.75" hidden="1">
      <c r="A7" s="6"/>
      <c r="B7" s="6" t="s">
        <v>50</v>
      </c>
      <c r="C7" s="6"/>
      <c r="D7" s="6"/>
      <c r="E7" s="6">
        <f>E3+E4+E5+E6</f>
        <v>5476.83</v>
      </c>
    </row>
    <row r="8" spans="1:5" s="19" customFormat="1" ht="12.75" hidden="1">
      <c r="A8" s="7"/>
      <c r="B8" s="7"/>
      <c r="C8" s="7"/>
      <c r="D8" s="7"/>
      <c r="E8" s="7"/>
    </row>
    <row r="9" spans="1:5" s="19" customFormat="1" ht="21" customHeight="1">
      <c r="A9" s="11" t="s">
        <v>43</v>
      </c>
      <c r="B9" s="11"/>
      <c r="C9" s="11"/>
      <c r="D9" s="11"/>
      <c r="E9" s="11"/>
    </row>
    <row r="10" spans="1:5" s="19" customFormat="1" ht="12.75">
      <c r="A10" s="11" t="s">
        <v>1</v>
      </c>
      <c r="B10" s="11" t="s">
        <v>44</v>
      </c>
      <c r="C10" s="11" t="s">
        <v>2</v>
      </c>
      <c r="D10" s="11" t="s">
        <v>45</v>
      </c>
      <c r="E10" s="11" t="s">
        <v>46</v>
      </c>
    </row>
    <row r="11" spans="1:5" s="19" customFormat="1" ht="32.25" customHeight="1" hidden="1">
      <c r="A11" s="6">
        <v>1</v>
      </c>
      <c r="B11" s="6" t="s">
        <v>64</v>
      </c>
      <c r="C11" s="6" t="s">
        <v>61</v>
      </c>
      <c r="D11" s="6"/>
      <c r="E11" s="6">
        <v>3482.02</v>
      </c>
    </row>
    <row r="12" spans="1:5" s="19" customFormat="1" ht="12.75">
      <c r="A12" s="6">
        <v>1</v>
      </c>
      <c r="B12" s="11" t="s">
        <v>66</v>
      </c>
      <c r="C12" s="6" t="s">
        <v>61</v>
      </c>
      <c r="D12" s="11" t="s">
        <v>63</v>
      </c>
      <c r="E12" s="11">
        <v>5535.93</v>
      </c>
    </row>
    <row r="13" spans="1:5" s="19" customFormat="1" ht="12.75">
      <c r="A13" s="6">
        <v>2</v>
      </c>
      <c r="B13" s="11" t="s">
        <v>60</v>
      </c>
      <c r="C13" s="6" t="s">
        <v>61</v>
      </c>
      <c r="D13" s="6"/>
      <c r="E13" s="6">
        <v>98.94</v>
      </c>
    </row>
    <row r="14" spans="1:5" s="19" customFormat="1" ht="12.75" hidden="1">
      <c r="A14" s="6">
        <v>4</v>
      </c>
      <c r="B14" s="11" t="s">
        <v>65</v>
      </c>
      <c r="C14" s="6" t="s">
        <v>61</v>
      </c>
      <c r="D14" s="6"/>
      <c r="E14" s="6">
        <v>791.52</v>
      </c>
    </row>
    <row r="15" spans="1:5" s="19" customFormat="1" ht="12.75" hidden="1">
      <c r="A15" s="6"/>
      <c r="B15" s="6" t="s">
        <v>50</v>
      </c>
      <c r="C15" s="6"/>
      <c r="D15" s="6"/>
      <c r="E15" s="6">
        <f>E11+E12+E13+E14</f>
        <v>9908.410000000002</v>
      </c>
    </row>
    <row r="16" spans="1:5" s="19" customFormat="1" ht="12.75" hidden="1">
      <c r="A16" s="7"/>
      <c r="B16" s="7"/>
      <c r="C16" s="7"/>
      <c r="D16" s="7"/>
      <c r="E16" s="7"/>
    </row>
    <row r="17" spans="1:5" s="21" customFormat="1" ht="20.25" customHeight="1">
      <c r="A17" s="15" t="s">
        <v>67</v>
      </c>
      <c r="B17" s="15"/>
      <c r="C17" s="15"/>
      <c r="D17" s="15"/>
      <c r="E17" s="15"/>
    </row>
    <row r="18" spans="1:5" s="19" customFormat="1" ht="12.75">
      <c r="A18" s="11" t="s">
        <v>1</v>
      </c>
      <c r="B18" s="11" t="s">
        <v>44</v>
      </c>
      <c r="C18" s="11" t="s">
        <v>2</v>
      </c>
      <c r="D18" s="11" t="s">
        <v>45</v>
      </c>
      <c r="E18" s="11" t="s">
        <v>46</v>
      </c>
    </row>
    <row r="19" spans="1:5" s="19" customFormat="1" ht="12.75">
      <c r="A19" s="6">
        <v>1</v>
      </c>
      <c r="B19" s="11" t="s">
        <v>60</v>
      </c>
      <c r="C19" s="6" t="s">
        <v>61</v>
      </c>
      <c r="D19" s="6"/>
      <c r="E19" s="6">
        <v>98.94</v>
      </c>
    </row>
    <row r="20" spans="1:5" s="19" customFormat="1" ht="12.75">
      <c r="A20" s="6">
        <v>2</v>
      </c>
      <c r="B20" s="11" t="s">
        <v>65</v>
      </c>
      <c r="C20" s="6" t="s">
        <v>61</v>
      </c>
      <c r="D20" s="6"/>
      <c r="E20" s="6">
        <v>791.52</v>
      </c>
    </row>
    <row r="21" spans="1:5" s="19" customFormat="1" ht="12.75" hidden="1">
      <c r="A21" s="6">
        <v>3</v>
      </c>
      <c r="B21" s="6" t="s">
        <v>64</v>
      </c>
      <c r="C21" s="6" t="s">
        <v>61</v>
      </c>
      <c r="D21" s="6"/>
      <c r="E21" s="6">
        <v>5068.93</v>
      </c>
    </row>
    <row r="22" spans="1:5" s="19" customFormat="1" ht="12.75">
      <c r="A22" s="6">
        <v>3</v>
      </c>
      <c r="B22" s="6" t="s">
        <v>68</v>
      </c>
      <c r="C22" s="6" t="s">
        <v>61</v>
      </c>
      <c r="D22" s="6"/>
      <c r="E22" s="6">
        <v>275.77</v>
      </c>
    </row>
    <row r="23" spans="1:5" s="19" customFormat="1" ht="12.75" hidden="1">
      <c r="A23" s="6"/>
      <c r="B23" s="6" t="s">
        <v>50</v>
      </c>
      <c r="C23" s="6"/>
      <c r="D23" s="6"/>
      <c r="E23" s="6">
        <f>E20+E19+E21+E22</f>
        <v>6235.16</v>
      </c>
    </row>
    <row r="24" spans="1:5" s="19" customFormat="1" ht="12.75" hidden="1">
      <c r="A24" s="7"/>
      <c r="B24" s="7"/>
      <c r="C24" s="7"/>
      <c r="D24" s="7"/>
      <c r="E24" s="7"/>
    </row>
    <row r="25" spans="1:5" s="21" customFormat="1" ht="15.75" customHeight="1">
      <c r="A25" s="15" t="s">
        <v>69</v>
      </c>
      <c r="B25" s="15"/>
      <c r="C25" s="15"/>
      <c r="D25" s="15"/>
      <c r="E25" s="15"/>
    </row>
    <row r="26" spans="1:5" s="19" customFormat="1" ht="12.75">
      <c r="A26" s="11" t="s">
        <v>1</v>
      </c>
      <c r="B26" s="11" t="s">
        <v>44</v>
      </c>
      <c r="C26" s="11" t="s">
        <v>2</v>
      </c>
      <c r="D26" s="11" t="s">
        <v>45</v>
      </c>
      <c r="E26" s="11" t="s">
        <v>46</v>
      </c>
    </row>
    <row r="27" spans="1:5" s="19" customFormat="1" ht="12.75">
      <c r="A27" s="6">
        <v>1</v>
      </c>
      <c r="B27" s="11" t="s">
        <v>60</v>
      </c>
      <c r="C27" s="6" t="s">
        <v>61</v>
      </c>
      <c r="D27" s="6"/>
      <c r="E27" s="6">
        <v>98.94</v>
      </c>
    </row>
    <row r="28" spans="1:5" s="19" customFormat="1" ht="12.75">
      <c r="A28" s="6">
        <v>2</v>
      </c>
      <c r="B28" s="11" t="s">
        <v>70</v>
      </c>
      <c r="C28" s="6" t="s">
        <v>61</v>
      </c>
      <c r="D28" s="6"/>
      <c r="E28" s="6">
        <v>791.52</v>
      </c>
    </row>
    <row r="29" spans="1:5" s="19" customFormat="1" ht="12.75">
      <c r="A29" s="6">
        <v>3</v>
      </c>
      <c r="B29" s="6" t="s">
        <v>71</v>
      </c>
      <c r="C29" s="6" t="s">
        <v>61</v>
      </c>
      <c r="D29" s="6" t="s">
        <v>72</v>
      </c>
      <c r="E29" s="6">
        <v>1231.6</v>
      </c>
    </row>
    <row r="30" spans="1:5" s="19" customFormat="1" ht="12.75">
      <c r="A30" s="6">
        <v>4</v>
      </c>
      <c r="B30" s="6" t="s">
        <v>73</v>
      </c>
      <c r="C30" s="6" t="s">
        <v>61</v>
      </c>
      <c r="D30" s="6"/>
      <c r="E30" s="6">
        <v>1793.31</v>
      </c>
    </row>
    <row r="31" spans="1:5" s="19" customFormat="1" ht="12.75" hidden="1">
      <c r="A31" s="6"/>
      <c r="B31" s="6" t="s">
        <v>50</v>
      </c>
      <c r="C31" s="6"/>
      <c r="D31" s="6"/>
      <c r="E31" s="6">
        <f>E28+E27+E29+E30</f>
        <v>3915.37</v>
      </c>
    </row>
    <row r="32" spans="1:5" s="19" customFormat="1" ht="12.75" hidden="1">
      <c r="A32" s="7"/>
      <c r="B32" s="7"/>
      <c r="C32" s="7"/>
      <c r="D32" s="7"/>
      <c r="E32" s="7"/>
    </row>
    <row r="33" spans="1:5" s="21" customFormat="1" ht="27.75" customHeight="1">
      <c r="A33" s="15" t="s">
        <v>51</v>
      </c>
      <c r="B33" s="15"/>
      <c r="C33" s="15"/>
      <c r="D33" s="15"/>
      <c r="E33" s="15"/>
    </row>
    <row r="34" spans="1:5" s="19" customFormat="1" ht="12.75">
      <c r="A34" s="11" t="s">
        <v>1</v>
      </c>
      <c r="B34" s="11" t="s">
        <v>44</v>
      </c>
      <c r="C34" s="11" t="s">
        <v>2</v>
      </c>
      <c r="D34" s="11" t="s">
        <v>45</v>
      </c>
      <c r="E34" s="11" t="s">
        <v>46</v>
      </c>
    </row>
    <row r="35" spans="1:5" s="19" customFormat="1" ht="12.75">
      <c r="A35" s="6">
        <v>1</v>
      </c>
      <c r="B35" s="11" t="s">
        <v>60</v>
      </c>
      <c r="C35" s="6" t="s">
        <v>61</v>
      </c>
      <c r="D35" s="6"/>
      <c r="E35" s="6">
        <v>98.94</v>
      </c>
    </row>
    <row r="36" spans="1:5" s="19" customFormat="1" ht="12.75">
      <c r="A36" s="6">
        <v>2</v>
      </c>
      <c r="B36" s="11" t="s">
        <v>70</v>
      </c>
      <c r="C36" s="6" t="s">
        <v>61</v>
      </c>
      <c r="D36" s="6"/>
      <c r="E36" s="6">
        <v>791.52</v>
      </c>
    </row>
    <row r="37" spans="1:5" s="19" customFormat="1" ht="12.75" hidden="1">
      <c r="A37" s="6"/>
      <c r="B37" s="6" t="s">
        <v>50</v>
      </c>
      <c r="C37" s="6"/>
      <c r="D37" s="6"/>
      <c r="E37" s="6">
        <f>E35+E36</f>
        <v>890.46</v>
      </c>
    </row>
    <row r="38" spans="1:5" s="19" customFormat="1" ht="12.75" hidden="1">
      <c r="A38" s="6"/>
      <c r="B38" s="6"/>
      <c r="C38" s="6"/>
      <c r="D38" s="6"/>
      <c r="E38" s="6"/>
    </row>
    <row r="39" spans="1:5" s="21" customFormat="1" ht="20.25" customHeight="1">
      <c r="A39" s="15" t="s">
        <v>74</v>
      </c>
      <c r="B39" s="15"/>
      <c r="C39" s="15"/>
      <c r="D39" s="15"/>
      <c r="E39" s="15"/>
    </row>
    <row r="40" spans="1:5" s="19" customFormat="1" ht="12.75">
      <c r="A40" s="11" t="s">
        <v>1</v>
      </c>
      <c r="B40" s="11" t="s">
        <v>44</v>
      </c>
      <c r="C40" s="11" t="s">
        <v>2</v>
      </c>
      <c r="D40" s="11" t="s">
        <v>45</v>
      </c>
      <c r="E40" s="11" t="s">
        <v>46</v>
      </c>
    </row>
    <row r="41" spans="1:5" s="19" customFormat="1" ht="46.5" customHeight="1">
      <c r="A41" s="6">
        <v>1</v>
      </c>
      <c r="B41" s="11" t="s">
        <v>60</v>
      </c>
      <c r="C41" s="6" t="s">
        <v>61</v>
      </c>
      <c r="D41" s="6"/>
      <c r="E41" s="6">
        <v>98.94</v>
      </c>
    </row>
    <row r="42" spans="1:5" s="19" customFormat="1" ht="29.25" customHeight="1">
      <c r="A42" s="6">
        <v>2</v>
      </c>
      <c r="B42" s="11" t="s">
        <v>75</v>
      </c>
      <c r="C42" s="6" t="s">
        <v>61</v>
      </c>
      <c r="D42" s="6" t="s">
        <v>76</v>
      </c>
      <c r="E42" s="6">
        <v>640.82</v>
      </c>
    </row>
    <row r="43" spans="1:5" s="19" customFormat="1" ht="48.75" customHeight="1">
      <c r="A43" s="6">
        <v>3</v>
      </c>
      <c r="B43" s="11" t="s">
        <v>70</v>
      </c>
      <c r="C43" s="6" t="s">
        <v>61</v>
      </c>
      <c r="D43" s="6"/>
      <c r="E43" s="6">
        <v>791.52</v>
      </c>
    </row>
    <row r="44" spans="1:5" s="19" customFormat="1" ht="28.5" customHeight="1">
      <c r="A44" s="6">
        <v>4</v>
      </c>
      <c r="B44" s="11" t="s">
        <v>77</v>
      </c>
      <c r="C44" s="6" t="s">
        <v>61</v>
      </c>
      <c r="D44" s="11"/>
      <c r="E44" s="11">
        <v>17352.06</v>
      </c>
    </row>
    <row r="45" spans="1:5" s="19" customFormat="1" ht="12.75" hidden="1">
      <c r="A45" s="6"/>
      <c r="B45" s="6" t="s">
        <v>50</v>
      </c>
      <c r="C45" s="6"/>
      <c r="D45" s="6"/>
      <c r="E45" s="6">
        <f>E41+E42+E43+E44</f>
        <v>18883.34</v>
      </c>
    </row>
    <row r="46" spans="1:5" s="19" customFormat="1" ht="12.75" hidden="1">
      <c r="A46" s="7"/>
      <c r="B46" s="7"/>
      <c r="C46" s="7"/>
      <c r="D46" s="7"/>
      <c r="E46" s="7"/>
    </row>
    <row r="47" spans="1:5" s="19" customFormat="1" ht="23.25" customHeight="1">
      <c r="A47" s="11" t="s">
        <v>78</v>
      </c>
      <c r="B47" s="11"/>
      <c r="C47" s="11"/>
      <c r="D47" s="11"/>
      <c r="E47" s="11"/>
    </row>
    <row r="48" spans="1:5" s="19" customFormat="1" ht="12.75">
      <c r="A48" s="11" t="s">
        <v>1</v>
      </c>
      <c r="B48" s="11" t="s">
        <v>44</v>
      </c>
      <c r="C48" s="11" t="s">
        <v>2</v>
      </c>
      <c r="D48" s="11" t="s">
        <v>45</v>
      </c>
      <c r="E48" s="11" t="s">
        <v>46</v>
      </c>
    </row>
    <row r="49" spans="1:5" s="19" customFormat="1" ht="12.75">
      <c r="A49" s="6">
        <v>1</v>
      </c>
      <c r="B49" s="11" t="s">
        <v>70</v>
      </c>
      <c r="C49" s="6" t="s">
        <v>61</v>
      </c>
      <c r="D49" s="6"/>
      <c r="E49" s="6">
        <v>791.52</v>
      </c>
    </row>
    <row r="50" spans="1:5" s="19" customFormat="1" ht="12.75">
      <c r="A50" s="6">
        <v>2</v>
      </c>
      <c r="B50" s="11" t="s">
        <v>60</v>
      </c>
      <c r="C50" s="6" t="s">
        <v>61</v>
      </c>
      <c r="D50" s="6"/>
      <c r="E50" s="6">
        <v>98.94</v>
      </c>
    </row>
    <row r="51" spans="1:5" s="19" customFormat="1" ht="12.75">
      <c r="A51" s="6">
        <v>3</v>
      </c>
      <c r="B51" s="11" t="s">
        <v>73</v>
      </c>
      <c r="C51" s="11" t="s">
        <v>61</v>
      </c>
      <c r="D51" s="11"/>
      <c r="E51" s="11">
        <v>1083.03</v>
      </c>
    </row>
    <row r="52" spans="1:5" s="19" customFormat="1" ht="12.75" hidden="1">
      <c r="A52" s="6"/>
      <c r="B52" s="6" t="s">
        <v>50</v>
      </c>
      <c r="C52" s="6"/>
      <c r="D52" s="6"/>
      <c r="E52" s="6">
        <f>E49+E50+E51</f>
        <v>1973.49</v>
      </c>
    </row>
    <row r="53" spans="1:5" s="19" customFormat="1" ht="12.75" hidden="1">
      <c r="A53" s="7"/>
      <c r="B53" s="7"/>
      <c r="C53" s="7"/>
      <c r="D53" s="7"/>
      <c r="E53" s="7"/>
    </row>
    <row r="54" spans="1:5" s="19" customFormat="1" ht="24.75" customHeight="1">
      <c r="A54" s="11" t="s">
        <v>79</v>
      </c>
      <c r="B54" s="11"/>
      <c r="C54" s="11"/>
      <c r="D54" s="11"/>
      <c r="E54" s="11"/>
    </row>
    <row r="55" spans="1:5" s="19" customFormat="1" ht="12.75">
      <c r="A55" s="11" t="s">
        <v>1</v>
      </c>
      <c r="B55" s="11" t="s">
        <v>44</v>
      </c>
      <c r="C55" s="11" t="s">
        <v>2</v>
      </c>
      <c r="D55" s="11" t="s">
        <v>45</v>
      </c>
      <c r="E55" s="11" t="s">
        <v>46</v>
      </c>
    </row>
    <row r="56" spans="1:5" s="19" customFormat="1" ht="20.25" customHeight="1">
      <c r="A56" s="6">
        <v>1</v>
      </c>
      <c r="B56" s="11" t="s">
        <v>70</v>
      </c>
      <c r="C56" s="11" t="s">
        <v>61</v>
      </c>
      <c r="D56" s="6"/>
      <c r="E56" s="6">
        <v>791.52</v>
      </c>
    </row>
    <row r="57" spans="1:5" s="19" customFormat="1" ht="12.75">
      <c r="A57" s="6">
        <v>2</v>
      </c>
      <c r="B57" s="11" t="s">
        <v>60</v>
      </c>
      <c r="C57" s="6" t="s">
        <v>61</v>
      </c>
      <c r="D57" s="6"/>
      <c r="E57" s="6">
        <v>98.94</v>
      </c>
    </row>
    <row r="58" spans="1:5" s="19" customFormat="1" ht="12.75">
      <c r="A58" s="6"/>
      <c r="B58" s="6" t="s">
        <v>50</v>
      </c>
      <c r="C58" s="6"/>
      <c r="D58" s="6"/>
      <c r="E58" s="6">
        <f>E56+E57</f>
        <v>890.46</v>
      </c>
    </row>
    <row r="59" spans="1:5" s="19" customFormat="1" ht="19.5" customHeight="1">
      <c r="A59" s="11" t="s">
        <v>80</v>
      </c>
      <c r="B59" s="11"/>
      <c r="C59" s="11"/>
      <c r="D59" s="11"/>
      <c r="E59" s="11"/>
    </row>
    <row r="60" spans="1:5" s="19" customFormat="1" ht="12.75">
      <c r="A60" s="11" t="s">
        <v>1</v>
      </c>
      <c r="B60" s="11" t="s">
        <v>44</v>
      </c>
      <c r="C60" s="11" t="s">
        <v>2</v>
      </c>
      <c r="D60" s="11" t="s">
        <v>45</v>
      </c>
      <c r="E60" s="11" t="s">
        <v>46</v>
      </c>
    </row>
    <row r="61" spans="1:5" s="19" customFormat="1" ht="12.75">
      <c r="A61" s="6">
        <v>1</v>
      </c>
      <c r="B61" s="11" t="s">
        <v>70</v>
      </c>
      <c r="C61" s="11" t="s">
        <v>61</v>
      </c>
      <c r="D61" s="6"/>
      <c r="E61" s="6">
        <v>791.52</v>
      </c>
    </row>
    <row r="62" spans="1:5" s="19" customFormat="1" ht="12.75">
      <c r="A62" s="6">
        <v>2</v>
      </c>
      <c r="B62" s="11" t="s">
        <v>60</v>
      </c>
      <c r="C62" s="6" t="s">
        <v>61</v>
      </c>
      <c r="D62" s="6"/>
      <c r="E62" s="6">
        <v>98.94</v>
      </c>
    </row>
    <row r="63" spans="1:5" s="19" customFormat="1" ht="12.75">
      <c r="A63" s="6">
        <v>3</v>
      </c>
      <c r="B63" s="11" t="s">
        <v>81</v>
      </c>
      <c r="C63" s="6" t="s">
        <v>61</v>
      </c>
      <c r="D63" s="6"/>
      <c r="E63" s="6">
        <v>2255.78</v>
      </c>
    </row>
    <row r="64" spans="1:5" s="19" customFormat="1" ht="12.75" hidden="1">
      <c r="A64" s="6">
        <v>4</v>
      </c>
      <c r="B64" s="22"/>
      <c r="C64" s="11"/>
      <c r="D64" s="6"/>
      <c r="E64" s="6"/>
    </row>
    <row r="65" spans="1:5" s="19" customFormat="1" ht="12.75" hidden="1">
      <c r="A65" s="6"/>
      <c r="B65" s="6" t="s">
        <v>50</v>
      </c>
      <c r="C65" s="6"/>
      <c r="D65" s="6"/>
      <c r="E65" s="6">
        <f>E62+E64+E61+E63</f>
        <v>3146.2400000000002</v>
      </c>
    </row>
    <row r="66" spans="1:5" s="19" customFormat="1" ht="20.25" customHeight="1">
      <c r="A66" s="11" t="s">
        <v>82</v>
      </c>
      <c r="B66" s="11"/>
      <c r="C66" s="11"/>
      <c r="D66" s="11"/>
      <c r="E66" s="11"/>
    </row>
    <row r="67" spans="1:5" s="19" customFormat="1" ht="30.75" customHeight="1">
      <c r="A67" s="6">
        <v>1</v>
      </c>
      <c r="B67" s="11" t="s">
        <v>83</v>
      </c>
      <c r="C67" s="6" t="s">
        <v>61</v>
      </c>
      <c r="D67" s="6" t="s">
        <v>84</v>
      </c>
      <c r="E67" s="6">
        <v>1502.55</v>
      </c>
    </row>
    <row r="68" spans="1:5" s="19" customFormat="1" ht="12.75">
      <c r="A68" s="6">
        <v>2</v>
      </c>
      <c r="B68" s="11" t="s">
        <v>70</v>
      </c>
      <c r="C68" s="11" t="s">
        <v>61</v>
      </c>
      <c r="D68" s="6"/>
      <c r="E68" s="6">
        <v>791.52</v>
      </c>
    </row>
    <row r="69" spans="1:5" s="19" customFormat="1" ht="12.75">
      <c r="A69" s="6">
        <v>3</v>
      </c>
      <c r="B69" s="11" t="s">
        <v>60</v>
      </c>
      <c r="C69" s="6" t="s">
        <v>61</v>
      </c>
      <c r="D69" s="6"/>
      <c r="E69" s="6">
        <v>98.94</v>
      </c>
    </row>
    <row r="70" spans="1:5" s="19" customFormat="1" ht="12.75" hidden="1">
      <c r="A70" s="6"/>
      <c r="B70" s="6" t="s">
        <v>50</v>
      </c>
      <c r="C70" s="6"/>
      <c r="D70" s="6"/>
      <c r="E70" s="6">
        <f>SUM(E67:E69)</f>
        <v>2393.01</v>
      </c>
    </row>
    <row r="71" s="19" customFormat="1" ht="12.75" hidden="1"/>
    <row r="72" spans="1:5" s="19" customFormat="1" ht="20.25" customHeight="1">
      <c r="A72" s="11" t="s">
        <v>85</v>
      </c>
      <c r="B72" s="11"/>
      <c r="C72" s="11"/>
      <c r="D72" s="11"/>
      <c r="E72" s="11"/>
    </row>
    <row r="73" spans="1:5" s="19" customFormat="1" ht="12.75">
      <c r="A73" s="11" t="s">
        <v>1</v>
      </c>
      <c r="B73" s="11" t="s">
        <v>44</v>
      </c>
      <c r="C73" s="11" t="s">
        <v>2</v>
      </c>
      <c r="D73" s="11" t="s">
        <v>45</v>
      </c>
      <c r="E73" s="11" t="s">
        <v>46</v>
      </c>
    </row>
    <row r="74" spans="1:5" s="19" customFormat="1" ht="12.75">
      <c r="A74" s="6">
        <v>1</v>
      </c>
      <c r="B74" s="11" t="s">
        <v>70</v>
      </c>
      <c r="C74" s="11" t="s">
        <v>61</v>
      </c>
      <c r="D74" s="6"/>
      <c r="E74" s="6">
        <v>791.52</v>
      </c>
    </row>
    <row r="75" spans="1:5" s="19" customFormat="1" ht="12.75">
      <c r="A75" s="6">
        <v>2</v>
      </c>
      <c r="B75" s="11" t="s">
        <v>60</v>
      </c>
      <c r="C75" s="6" t="s">
        <v>61</v>
      </c>
      <c r="D75" s="6"/>
      <c r="E75" s="6">
        <v>98.94</v>
      </c>
    </row>
    <row r="76" spans="1:5" s="19" customFormat="1" ht="12.75" hidden="1">
      <c r="A76" s="6"/>
      <c r="B76" s="6" t="s">
        <v>50</v>
      </c>
      <c r="C76" s="6"/>
      <c r="D76" s="6"/>
      <c r="E76" s="6">
        <f>E74+E75</f>
        <v>890.46</v>
      </c>
    </row>
    <row r="77" s="19" customFormat="1" ht="12.75" hidden="1"/>
    <row r="78" spans="1:5" s="19" customFormat="1" ht="17.25" customHeight="1">
      <c r="A78" s="11" t="s">
        <v>86</v>
      </c>
      <c r="B78" s="11"/>
      <c r="C78" s="11"/>
      <c r="D78" s="11"/>
      <c r="E78" s="11"/>
    </row>
    <row r="79" spans="1:5" s="19" customFormat="1" ht="19.5" customHeight="1">
      <c r="A79" s="6">
        <v>1</v>
      </c>
      <c r="B79" s="11" t="s">
        <v>70</v>
      </c>
      <c r="C79" s="11" t="s">
        <v>61</v>
      </c>
      <c r="D79" s="6"/>
      <c r="E79" s="6">
        <v>791.52</v>
      </c>
    </row>
    <row r="80" spans="1:5" s="19" customFormat="1" ht="12.75">
      <c r="A80" s="6">
        <v>2</v>
      </c>
      <c r="B80" s="11" t="s">
        <v>60</v>
      </c>
      <c r="C80" s="6" t="s">
        <v>61</v>
      </c>
      <c r="D80" s="6"/>
      <c r="E80" s="6">
        <v>98.94</v>
      </c>
    </row>
    <row r="81" spans="1:5" s="19" customFormat="1" ht="12.75">
      <c r="A81" s="6">
        <v>3</v>
      </c>
      <c r="B81" s="11" t="s">
        <v>87</v>
      </c>
      <c r="C81" s="6" t="s">
        <v>61</v>
      </c>
      <c r="D81" s="6"/>
      <c r="E81" s="6">
        <v>927.37</v>
      </c>
    </row>
    <row r="82" spans="1:5" s="19" customFormat="1" ht="12.75" hidden="1">
      <c r="A82" s="6">
        <v>4</v>
      </c>
      <c r="B82" s="6"/>
      <c r="C82" s="11"/>
      <c r="D82" s="6"/>
      <c r="E82" s="6"/>
    </row>
    <row r="83" spans="1:5" s="19" customFormat="1" ht="12.75" hidden="1">
      <c r="A83" s="6"/>
      <c r="B83" s="6" t="s">
        <v>50</v>
      </c>
      <c r="C83" s="6"/>
      <c r="D83" s="6"/>
      <c r="E83" s="6">
        <f>SUM(E79:E82)</f>
        <v>1817.83</v>
      </c>
    </row>
    <row r="84" s="19" customFormat="1" ht="12.75" hidden="1"/>
    <row r="85" spans="1:5" s="19" customFormat="1" ht="12.75" hidden="1">
      <c r="A85" s="17"/>
      <c r="B85" s="17" t="s">
        <v>58</v>
      </c>
      <c r="C85" s="17"/>
      <c r="D85" s="17"/>
      <c r="E85" s="17">
        <f>E7+E15+E23+E31+E37+E45+E52+E58+E65+E70+E76+E83</f>
        <v>56421.06</v>
      </c>
    </row>
    <row r="86" s="19" customFormat="1" ht="12.75"/>
  </sheetData>
  <sheetProtection selectLockedCells="1" selectUnlockedCells="1"/>
  <mergeCells count="12">
    <mergeCell ref="A1:E1"/>
    <mergeCell ref="A9:E9"/>
    <mergeCell ref="A17:E17"/>
    <mergeCell ref="A25:E25"/>
    <mergeCell ref="A33:E33"/>
    <mergeCell ref="A39:E39"/>
    <mergeCell ref="A47:E47"/>
    <mergeCell ref="A54:E54"/>
    <mergeCell ref="A59:E59"/>
    <mergeCell ref="A66:E66"/>
    <mergeCell ref="A72:E72"/>
    <mergeCell ref="A78:E78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2018-01-23T13:49:58Z</cp:lastPrinted>
  <dcterms:modified xsi:type="dcterms:W3CDTF">2018-04-02T07:51:36Z</dcterms:modified>
  <cp:category/>
  <cp:version/>
  <cp:contentType/>
  <cp:contentStatus/>
  <cp:revision>235</cp:revision>
</cp:coreProperties>
</file>